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E:\Performance West Inc\Telecom Filings for Clients\Voipflo\"/>
    </mc:Choice>
  </mc:AlternateContent>
  <xr:revisionPtr revIDLastSave="0" documentId="13_ncr:1_{66B200C6-23F0-40D9-AEA8-B786D5A3E834}" xr6:coauthVersionLast="47" xr6:coauthVersionMax="47" xr10:uidLastSave="{00000000-0000-0000-0000-000000000000}"/>
  <bookViews>
    <workbookView xWindow="25770" yWindow="0" windowWidth="32625" windowHeight="20985" xr2:uid="{372A179E-49EA-4533-89F9-9636F39207A4}"/>
  </bookViews>
  <sheets>
    <sheet name="Gross Billed Bucket Tabulation" sheetId="1" r:id="rId1"/>
    <sheet name="Bucket Reasoning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2" i="1" l="1"/>
  <c r="O12" i="1"/>
  <c r="L11" i="1"/>
  <c r="L10" i="1"/>
  <c r="L9" i="1"/>
  <c r="L8" i="1"/>
  <c r="L7" i="1"/>
  <c r="L6" i="1"/>
  <c r="L5" i="1"/>
  <c r="L4" i="1"/>
  <c r="L3" i="1"/>
  <c r="L2" i="1"/>
  <c r="G11" i="1"/>
  <c r="G10" i="1"/>
  <c r="G9" i="1"/>
  <c r="G8" i="1"/>
  <c r="G7" i="1"/>
  <c r="G6" i="1"/>
  <c r="G5" i="1"/>
  <c r="G4" i="1"/>
  <c r="G3" i="1"/>
  <c r="G2" i="1"/>
  <c r="O11" i="1"/>
  <c r="O10" i="1"/>
  <c r="O9" i="1"/>
  <c r="O8" i="1"/>
  <c r="O7" i="1"/>
  <c r="O6" i="1"/>
  <c r="O5" i="1"/>
  <c r="O4" i="1"/>
  <c r="O2" i="1"/>
  <c r="O3" i="1"/>
  <c r="A2" i="1"/>
  <c r="A3" i="1"/>
  <c r="A4" i="1"/>
  <c r="A5" i="1"/>
  <c r="A6" i="1"/>
  <c r="A7" i="1"/>
  <c r="A8" i="1"/>
  <c r="A9" i="1"/>
  <c r="A10" i="1"/>
  <c r="A11" i="1"/>
</calcChain>
</file>

<file path=xl/sharedStrings.xml><?xml version="1.0" encoding="utf-8"?>
<sst xmlns="http://schemas.openxmlformats.org/spreadsheetml/2006/main" count="48" uniqueCount="29">
  <si>
    <t>IB Auris USA</t>
  </si>
  <si>
    <t>IB Thinq USA</t>
  </si>
  <si>
    <t>OB Auris USA</t>
  </si>
  <si>
    <t>OB Thinq USA</t>
  </si>
  <si>
    <t>OB Thinq Inter</t>
  </si>
  <si>
    <t>414.2 Total</t>
  </si>
  <si>
    <t>IB Auris Inter</t>
  </si>
  <si>
    <t>IB Thinq Inter</t>
  </si>
  <si>
    <t>OB Auris Inter</t>
  </si>
  <si>
    <t>412 Total</t>
  </si>
  <si>
    <t>Traffic Type (Column)</t>
  </si>
  <si>
    <t>Reasoning</t>
  </si>
  <si>
    <t>Inbound US DID to INTL SBC (VoIP long distance, interconnected VoIP)</t>
  </si>
  <si>
    <t>Inbound INTL DID to INTL SBC (International, both ends outside US)</t>
  </si>
  <si>
    <t>Outbound INTL SBC to USA PSTN (VoIP long distance, interconnected VoIP)</t>
  </si>
  <si>
    <t>Outbound INTL SBC to INTL PSTN (International, both ends outside US)</t>
  </si>
  <si>
    <t>INTL SBC to USA DID/PSTN (Nicaraguan call forwarded to US DID, interconnected VoIP long dist.)</t>
  </si>
  <si>
    <t>Assigned FCC 499A Line</t>
  </si>
  <si>
    <t>499A Filing Year</t>
  </si>
  <si>
    <t>Traffic Year</t>
  </si>
  <si>
    <t>DID MRCs</t>
  </si>
  <si>
    <t>Channels MRCs</t>
  </si>
  <si>
    <t>404.5 Total</t>
  </si>
  <si>
    <t>Channel MRCs (SIP Simultaenous call Ports)</t>
  </si>
  <si>
    <t xml:space="preserve">Unbundled service - Interconnected VoIP only </t>
  </si>
  <si>
    <t>All interconnected VoIP long distance including itemized long distance charges</t>
  </si>
  <si>
    <t>International calls that both originate and terminate in foreign points</t>
  </si>
  <si>
    <t>FCC 499A Line Item Desigation</t>
  </si>
  <si>
    <t>100% International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</si>
</sst>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9.6"/>
      <color theme="1"/>
      <name val="Tahoma"/>
      <family val="2"/>
    </font>
    <font>
      <sz val="9.6"/>
      <color theme="1"/>
      <name val="Tahoma"/>
      <family val="2"/>
    </font>
    <font>
      <sz val="11"/>
      <color theme="1"/>
      <name val="Segoe UI"/>
      <family val="2"/>
    </font>
    <font>
      <sz val="11"/>
      <color theme="1"/>
      <name val="Segoe UI"/>
      <family val="2"/>
    </font>
    <font>
      <b/>
      <sz val="11"/>
      <color theme="1"/>
      <name val="Segoe UI"/>
      <family val="2"/>
    </font>
    <font>
      <sz val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0">
    <xf numFmtId="0" fontId="0" fillId="0" borderId="0" xfId="0"/>
    <xf numFmtId="44" fontId="0" fillId="0" borderId="0" xfId="1" applyFont="1"/>
    <xf numFmtId="0" fontId="5" fillId="0" borderId="0" xfId="0" applyFont="1" applyAlignment="1">
      <alignment horizontal="center" vertical="top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44" fontId="5" fillId="0" borderId="0" xfId="1" applyFont="1" applyAlignment="1">
      <alignment horizontal="center" vertical="top" wrapText="1"/>
    </xf>
    <xf numFmtId="44" fontId="6" fillId="2" borderId="0" xfId="1" applyFont="1" applyFill="1" applyAlignment="1">
      <alignment horizontal="center" vertical="top" wrapText="1"/>
    </xf>
    <xf numFmtId="0" fontId="3" fillId="0" borderId="0" xfId="0" applyFont="1" applyAlignment="1">
      <alignment vertical="center" wrapText="1"/>
    </xf>
    <xf numFmtId="43" fontId="4" fillId="0" borderId="0" xfId="1" applyNumberFormat="1" applyFont="1" applyBorder="1" applyAlignment="1">
      <alignment vertical="center" wrapText="1"/>
    </xf>
    <xf numFmtId="43" fontId="4" fillId="0" borderId="0" xfId="1" applyNumberFormat="1" applyFont="1" applyAlignment="1">
      <alignment vertical="center" wrapText="1"/>
    </xf>
    <xf numFmtId="0" fontId="2" fillId="2" borderId="0" xfId="0" applyFont="1" applyFill="1" applyAlignment="1">
      <alignment horizontal="center" vertical="top" wrapText="1"/>
    </xf>
    <xf numFmtId="0" fontId="0" fillId="3" borderId="0" xfId="0" applyFill="1" applyAlignment="1">
      <alignment horizontal="center"/>
    </xf>
    <xf numFmtId="0" fontId="4" fillId="3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4" fillId="4" borderId="0" xfId="0" applyFont="1" applyFill="1" applyAlignment="1">
      <alignment horizontal="center" vertical="center" wrapText="1"/>
    </xf>
    <xf numFmtId="0" fontId="0" fillId="5" borderId="0" xfId="0" applyFill="1" applyAlignment="1">
      <alignment horizontal="center"/>
    </xf>
    <xf numFmtId="0" fontId="4" fillId="5" borderId="0" xfId="0" applyFont="1" applyFill="1" applyAlignment="1">
      <alignment horizontal="center" vertical="center" wrapText="1"/>
    </xf>
    <xf numFmtId="43" fontId="4" fillId="5" borderId="0" xfId="1" applyNumberFormat="1" applyFont="1" applyFill="1" applyBorder="1" applyAlignment="1">
      <alignment vertical="center" wrapText="1"/>
    </xf>
    <xf numFmtId="43" fontId="4" fillId="5" borderId="0" xfId="1" applyNumberFormat="1" applyFont="1" applyFill="1" applyAlignment="1">
      <alignment vertical="center" wrapText="1"/>
    </xf>
    <xf numFmtId="0" fontId="0" fillId="5" borderId="0" xfId="0" applyFill="1"/>
  </cellXfs>
  <cellStyles count="2">
    <cellStyle name="Currency" xfId="1" builtinId="4"/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  <numFmt numFmtId="35" formatCode="_(* #,##0.00_);_(* \(#,##0.00\);_(* &quot;-&quot;??_);_(@_)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  <numFmt numFmtId="35" formatCode="_(* #,##0.00_);_(* \(#,##0.00\);_(* &quot;-&quot;??_);_(@_)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  <numFmt numFmtId="35" formatCode="_(* #,##0.00_);_(* \(#,##0.00\);_(* &quot;-&quot;??_);_(@_)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  <numFmt numFmtId="35" formatCode="_(* #,##0.00_);_(* \(#,##0.00\);_(* &quot;-&quot;??_);_(@_)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  <numFmt numFmtId="35" formatCode="_(* #,##0.00_);_(* \(#,##0.00\);_(* &quot;-&quot;??_);_(@_)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  <numFmt numFmtId="35" formatCode="_(* #,##0.00_);_(* \(#,##0.00\);_(* &quot;-&quot;??_);_(@_)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  <numFmt numFmtId="35" formatCode="_(* #,##0.00_);_(* \(#,##0.00\);_(* &quot;-&quot;??_);_(@_)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  <numFmt numFmtId="35" formatCode="_(* #,##0.00_);_(* \(#,##0.00\);_(* &quot;-&quot;??_);_(@_)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  <numFmt numFmtId="35" formatCode="_(* #,##0.00_);_(* \(#,##0.00\);_(* &quot;-&quot;??_);_(@_)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  <numFmt numFmtId="35" formatCode="_(* #,##0.00_);_(* \(#,##0.00\);_(* &quot;-&quot;??_);_(@_)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  <numFmt numFmtId="35" formatCode="_(* #,##0.00_);_(* \(#,##0.00\);_(* &quot;-&quot;??_);_(@_)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  <numFmt numFmtId="35" formatCode="_(* #,##0.00_);_(* \(#,##0.00\);_(* &quot;-&quot;??_);_(@_)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  <numFmt numFmtId="35" formatCode="_(* #,##0.00_);_(* \(#,##0.00\);_(* &quot;-&quot;??_);_(@_)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  <alignment horizontal="center" vertical="center" textRotation="0" wrapText="1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egoe UI"/>
        <family val="2"/>
        <scheme val="none"/>
      </font>
      <alignment horizontal="center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3327F19-A298-41D9-ADC9-32F092BBF397}" name="Table1" displayName="Table1" ref="A1:O12" totalsRowShown="0" headerRowDxfId="16" dataDxfId="15" headerRowCellStyle="Currency" dataCellStyle="Currency">
  <tableColumns count="15">
    <tableColumn id="1" xr3:uid="{81F4E675-67C0-417B-9E2D-3E488FFC0742}" name="499A Filing Year" dataDxfId="14">
      <calculatedColumnFormula>B2+1</calculatedColumnFormula>
    </tableColumn>
    <tableColumn id="2" xr3:uid="{06326B53-5DE3-421D-A498-49F67AA17820}" name="Traffic Year" dataDxfId="13"/>
    <tableColumn id="3" xr3:uid="{543B2B01-8275-4450-BDBC-30FD6CDDB572}" name="IB Auris USA" dataDxfId="12" dataCellStyle="Currency"/>
    <tableColumn id="4" xr3:uid="{F06463DD-F5D4-47D9-8939-912297504669}" name="IB Thinq USA" dataDxfId="11" dataCellStyle="Currency"/>
    <tableColumn id="5" xr3:uid="{7CDD8756-6D27-415C-96D7-39CAC1DEFF7A}" name="OB Auris USA" dataDxfId="10" dataCellStyle="Currency"/>
    <tableColumn id="6" xr3:uid="{9B9C8DDC-46F5-407B-85A1-44119D0A9942}" name="OB Thinq USA" dataDxfId="9" dataCellStyle="Currency"/>
    <tableColumn id="8" xr3:uid="{D87E7AD9-DB77-478E-9388-B7FB7E03D00A}" name="414.2 Total" dataDxfId="8" dataCellStyle="Currency">
      <calculatedColumnFormula>SUM(C2:F2)</calculatedColumnFormula>
    </tableColumn>
    <tableColumn id="9" xr3:uid="{EF5C46CA-FE89-44C0-AA81-A34C6D51F3FD}" name="IB Auris Inter" dataDxfId="7" dataCellStyle="Currency"/>
    <tableColumn id="10" xr3:uid="{9D945B64-2AFA-4223-9593-AFD3AAD2D3E2}" name="IB Thinq Inter" dataDxfId="6" dataCellStyle="Currency"/>
    <tableColumn id="11" xr3:uid="{F946725A-AA69-4CB9-A0CA-77B3E090598E}" name="OB Auris Inter" dataDxfId="5" dataCellStyle="Currency"/>
    <tableColumn id="7" xr3:uid="{8299797C-EEC3-4CDD-9FBD-9C04F6F85B24}" name="OB Thinq Inter" dataDxfId="4" dataCellStyle="Currency"/>
    <tableColumn id="12" xr3:uid="{1B9A3733-6E10-478F-ADDA-B83693824EA0}" name="412 Total" dataDxfId="3" dataCellStyle="Currency">
      <calculatedColumnFormula>SUM(H2:K2)</calculatedColumnFormula>
    </tableColumn>
    <tableColumn id="13" xr3:uid="{264B1134-A672-438C-B89E-3FC019FCC4F3}" name="DID MRCs" dataDxfId="2" dataCellStyle="Currency"/>
    <tableColumn id="14" xr3:uid="{9DCCFB5E-87BF-4FFA-9CD3-6B3DAD5E8282}" name="Channels MRCs" dataDxfId="1" dataCellStyle="Currency"/>
    <tableColumn id="15" xr3:uid="{D0F0C2EF-1177-4D05-A769-87E2A3FAFE7E}" name="404.5 Total" dataDxfId="0" dataCellStyle="Currency">
      <calculatedColumnFormula>SUM(Table1[[#This Row],[DID MRCs]:[Channels MRCs]])</calculatedColumnFormula>
    </tableColumn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3897D-7552-46F4-8E3F-7AAE51276E12}">
  <dimension ref="A1:O12"/>
  <sheetViews>
    <sheetView tabSelected="1" zoomScale="106" zoomScaleNormal="106" workbookViewId="0">
      <pane ySplit="1" topLeftCell="A2" activePane="bottomLeft" state="frozen"/>
      <selection pane="bottomLeft"/>
    </sheetView>
  </sheetViews>
  <sheetFormatPr defaultRowHeight="15" x14ac:dyDescent="0.25"/>
  <cols>
    <col min="1" max="1" width="18" bestFit="1" customWidth="1"/>
    <col min="2" max="2" width="12.85546875" bestFit="1" customWidth="1"/>
    <col min="3" max="3" width="14.85546875" style="1" bestFit="1" customWidth="1"/>
    <col min="4" max="4" width="15.28515625" style="1" bestFit="1" customWidth="1"/>
    <col min="5" max="5" width="15.7109375" style="1" bestFit="1" customWidth="1"/>
    <col min="6" max="6" width="16.140625" style="1" bestFit="1" customWidth="1"/>
    <col min="7" max="7" width="13.5703125" customWidth="1"/>
    <col min="8" max="8" width="13.42578125" style="1" bestFit="1" customWidth="1"/>
    <col min="9" max="9" width="15.42578125" style="1" bestFit="1" customWidth="1"/>
    <col min="10" max="10" width="15.85546875" style="1" bestFit="1" customWidth="1"/>
    <col min="11" max="11" width="16.28515625" style="1" bestFit="1" customWidth="1"/>
    <col min="12" max="12" width="16.7109375" style="1" bestFit="1" customWidth="1"/>
    <col min="13" max="13" width="12.140625" style="1" bestFit="1" customWidth="1"/>
    <col min="14" max="14" width="12" bestFit="1" customWidth="1"/>
    <col min="15" max="15" width="17.28515625" bestFit="1" customWidth="1"/>
    <col min="16" max="16" width="13.42578125" bestFit="1" customWidth="1"/>
  </cols>
  <sheetData>
    <row r="1" spans="1:15" ht="33" x14ac:dyDescent="0.25">
      <c r="A1" s="2" t="s">
        <v>18</v>
      </c>
      <c r="B1" s="2" t="s">
        <v>19</v>
      </c>
      <c r="C1" s="5" t="s">
        <v>0</v>
      </c>
      <c r="D1" s="5" t="s">
        <v>1</v>
      </c>
      <c r="E1" s="5" t="s">
        <v>2</v>
      </c>
      <c r="F1" s="5" t="s">
        <v>3</v>
      </c>
      <c r="G1" s="6" t="s">
        <v>5</v>
      </c>
      <c r="H1" s="5" t="s">
        <v>6</v>
      </c>
      <c r="I1" s="5" t="s">
        <v>7</v>
      </c>
      <c r="J1" s="5" t="s">
        <v>8</v>
      </c>
      <c r="K1" s="5" t="s">
        <v>4</v>
      </c>
      <c r="L1" s="6" t="s">
        <v>9</v>
      </c>
      <c r="M1" s="5" t="s">
        <v>20</v>
      </c>
      <c r="N1" s="5" t="s">
        <v>21</v>
      </c>
      <c r="O1" s="6" t="s">
        <v>22</v>
      </c>
    </row>
    <row r="2" spans="1:15" ht="16.5" x14ac:dyDescent="0.25">
      <c r="A2" s="13">
        <f t="shared" ref="A2:A11" si="0">B2+1</f>
        <v>2026</v>
      </c>
      <c r="B2" s="14">
        <v>2025</v>
      </c>
      <c r="C2" s="8">
        <v>54.89</v>
      </c>
      <c r="D2" s="8">
        <v>123.68</v>
      </c>
      <c r="E2" s="8">
        <v>18.04</v>
      </c>
      <c r="F2" s="8">
        <v>0</v>
      </c>
      <c r="G2" s="8">
        <f t="shared" ref="G2:G11" si="1">SUM(C2:F2)</f>
        <v>196.60999999999999</v>
      </c>
      <c r="H2" s="8">
        <v>4171.74</v>
      </c>
      <c r="I2" s="8">
        <v>0</v>
      </c>
      <c r="J2" s="8">
        <v>2365.5300000000002</v>
      </c>
      <c r="K2" s="8">
        <v>430.87</v>
      </c>
      <c r="L2" s="8">
        <f t="shared" ref="L2:L11" si="2">SUM(H2:K2)</f>
        <v>6968.14</v>
      </c>
      <c r="M2" s="9"/>
      <c r="N2" s="9"/>
      <c r="O2" s="9">
        <f>SUM(Table1[[#This Row],[DID MRCs]:[Channels MRCs]])</f>
        <v>0</v>
      </c>
    </row>
    <row r="3" spans="1:15" ht="16.5" x14ac:dyDescent="0.25">
      <c r="A3" s="3">
        <f t="shared" si="0"/>
        <v>2025</v>
      </c>
      <c r="B3" s="4">
        <v>2024</v>
      </c>
      <c r="C3" s="8">
        <v>226.32</v>
      </c>
      <c r="D3" s="8">
        <v>6015.84</v>
      </c>
      <c r="E3" s="8">
        <v>220.49</v>
      </c>
      <c r="F3" s="8">
        <v>0</v>
      </c>
      <c r="G3" s="8">
        <f t="shared" si="1"/>
        <v>6462.65</v>
      </c>
      <c r="H3" s="8">
        <v>26728.52</v>
      </c>
      <c r="I3" s="8">
        <v>0</v>
      </c>
      <c r="J3" s="8">
        <v>26553.67</v>
      </c>
      <c r="K3" s="8">
        <v>478.33</v>
      </c>
      <c r="L3" s="8">
        <f t="shared" si="2"/>
        <v>53760.520000000004</v>
      </c>
      <c r="M3" s="9">
        <v>49654</v>
      </c>
      <c r="N3" s="9">
        <v>50510</v>
      </c>
      <c r="O3" s="9">
        <f>SUM(Table1[[#This Row],[DID MRCs]:[Channels MRCs]])</f>
        <v>100164</v>
      </c>
    </row>
    <row r="4" spans="1:15" ht="16.5" x14ac:dyDescent="0.25">
      <c r="A4" s="3">
        <f t="shared" si="0"/>
        <v>2024</v>
      </c>
      <c r="B4" s="4">
        <v>2023</v>
      </c>
      <c r="C4" s="8">
        <v>5239.72</v>
      </c>
      <c r="D4" s="8">
        <v>16086.72</v>
      </c>
      <c r="E4" s="8">
        <v>177.9</v>
      </c>
      <c r="F4" s="8">
        <v>0</v>
      </c>
      <c r="G4" s="8">
        <f t="shared" si="1"/>
        <v>21504.34</v>
      </c>
      <c r="H4" s="8">
        <v>131931.14000000001</v>
      </c>
      <c r="I4" s="8">
        <v>0</v>
      </c>
      <c r="J4" s="8">
        <v>52423.38</v>
      </c>
      <c r="K4" s="8">
        <v>7.8</v>
      </c>
      <c r="L4" s="8">
        <f t="shared" si="2"/>
        <v>184362.32</v>
      </c>
      <c r="M4" s="9">
        <v>52341</v>
      </c>
      <c r="N4" s="9">
        <v>60360</v>
      </c>
      <c r="O4" s="9">
        <f>SUM(Table1[[#This Row],[DID MRCs]:[Channels MRCs]])</f>
        <v>112701</v>
      </c>
    </row>
    <row r="5" spans="1:15" ht="16.5" x14ac:dyDescent="0.25">
      <c r="A5" s="3">
        <f t="shared" si="0"/>
        <v>2023</v>
      </c>
      <c r="B5" s="4">
        <v>2022</v>
      </c>
      <c r="C5" s="8">
        <v>134.02000000000001</v>
      </c>
      <c r="D5" s="8">
        <v>16983.150000000001</v>
      </c>
      <c r="E5" s="8">
        <v>169.83</v>
      </c>
      <c r="F5" s="8">
        <v>0</v>
      </c>
      <c r="G5" s="8">
        <f t="shared" si="1"/>
        <v>17287.000000000004</v>
      </c>
      <c r="H5" s="8">
        <v>33872.03</v>
      </c>
      <c r="I5" s="8">
        <v>0</v>
      </c>
      <c r="J5" s="8">
        <v>68437.58</v>
      </c>
      <c r="K5" s="8">
        <v>1.81</v>
      </c>
      <c r="L5" s="8">
        <f t="shared" si="2"/>
        <v>102311.42</v>
      </c>
      <c r="M5" s="9">
        <v>29678</v>
      </c>
      <c r="N5" s="9">
        <v>44735</v>
      </c>
      <c r="O5" s="9">
        <f>SUM(Table1[[#This Row],[DID MRCs]:[Channels MRCs]])</f>
        <v>74413</v>
      </c>
    </row>
    <row r="6" spans="1:15" ht="16.5" x14ac:dyDescent="0.25">
      <c r="A6" s="3">
        <f t="shared" si="0"/>
        <v>2022</v>
      </c>
      <c r="B6" s="4">
        <v>2021</v>
      </c>
      <c r="C6" s="8">
        <v>265.91000000000003</v>
      </c>
      <c r="D6" s="8">
        <v>8310.8700000000008</v>
      </c>
      <c r="E6" s="8">
        <v>281.20999999999998</v>
      </c>
      <c r="F6" s="8">
        <v>0</v>
      </c>
      <c r="G6" s="8">
        <f t="shared" si="1"/>
        <v>8857.99</v>
      </c>
      <c r="H6" s="8">
        <v>6672.65</v>
      </c>
      <c r="I6" s="8">
        <v>0</v>
      </c>
      <c r="J6" s="8">
        <v>59702.34</v>
      </c>
      <c r="K6" s="8">
        <v>0</v>
      </c>
      <c r="L6" s="8">
        <f t="shared" si="2"/>
        <v>66374.989999999991</v>
      </c>
      <c r="M6" s="9">
        <v>23173</v>
      </c>
      <c r="N6" s="9">
        <v>24934</v>
      </c>
      <c r="O6" s="9">
        <f>SUM(Table1[[#This Row],[DID MRCs]:[Channels MRCs]])</f>
        <v>48107</v>
      </c>
    </row>
    <row r="7" spans="1:15" ht="16.5" x14ac:dyDescent="0.25">
      <c r="A7" s="11">
        <f t="shared" si="0"/>
        <v>2021</v>
      </c>
      <c r="B7" s="12">
        <v>2020</v>
      </c>
      <c r="C7" s="8">
        <v>254.01</v>
      </c>
      <c r="D7" s="8">
        <v>22918.53</v>
      </c>
      <c r="E7" s="8">
        <v>192.92</v>
      </c>
      <c r="F7" s="8">
        <v>0</v>
      </c>
      <c r="G7" s="8">
        <f t="shared" si="1"/>
        <v>23365.459999999995</v>
      </c>
      <c r="H7" s="8">
        <v>6792.22</v>
      </c>
      <c r="I7" s="8">
        <v>0</v>
      </c>
      <c r="J7" s="8">
        <v>43646.33</v>
      </c>
      <c r="K7" s="8">
        <v>0</v>
      </c>
      <c r="L7" s="8">
        <f t="shared" si="2"/>
        <v>50438.55</v>
      </c>
      <c r="M7" s="9"/>
      <c r="N7" s="9"/>
      <c r="O7" s="9">
        <f>SUM(Table1[[#This Row],[DID MRCs]:[Channels MRCs]])</f>
        <v>0</v>
      </c>
    </row>
    <row r="8" spans="1:15" ht="16.5" x14ac:dyDescent="0.25">
      <c r="A8" s="11">
        <f t="shared" si="0"/>
        <v>2020</v>
      </c>
      <c r="B8" s="12">
        <v>2019</v>
      </c>
      <c r="C8" s="8">
        <v>0</v>
      </c>
      <c r="D8" s="8">
        <v>10306.86</v>
      </c>
      <c r="E8" s="8">
        <v>187.41</v>
      </c>
      <c r="F8" s="8">
        <v>0</v>
      </c>
      <c r="G8" s="8">
        <f t="shared" si="1"/>
        <v>10494.27</v>
      </c>
      <c r="H8" s="8">
        <v>0</v>
      </c>
      <c r="I8" s="8">
        <v>0</v>
      </c>
      <c r="J8" s="8">
        <v>72180.05</v>
      </c>
      <c r="K8" s="8">
        <v>0</v>
      </c>
      <c r="L8" s="8">
        <f t="shared" si="2"/>
        <v>72180.05</v>
      </c>
      <c r="M8" s="9"/>
      <c r="N8" s="9"/>
      <c r="O8" s="9">
        <f>SUM(Table1[[#This Row],[DID MRCs]:[Channels MRCs]])</f>
        <v>0</v>
      </c>
    </row>
    <row r="9" spans="1:15" ht="16.5" x14ac:dyDescent="0.25">
      <c r="A9" s="11">
        <f t="shared" si="0"/>
        <v>2019</v>
      </c>
      <c r="B9" s="12">
        <v>2018</v>
      </c>
      <c r="C9" s="8">
        <v>0</v>
      </c>
      <c r="D9" s="8">
        <v>8491.33</v>
      </c>
      <c r="E9" s="8">
        <v>36.97</v>
      </c>
      <c r="F9" s="8">
        <v>0</v>
      </c>
      <c r="G9" s="8">
        <f t="shared" si="1"/>
        <v>8528.2999999999993</v>
      </c>
      <c r="H9" s="8">
        <v>0</v>
      </c>
      <c r="I9" s="8">
        <v>0</v>
      </c>
      <c r="J9" s="8">
        <v>7275.01</v>
      </c>
      <c r="K9" s="8">
        <v>0</v>
      </c>
      <c r="L9" s="8">
        <f t="shared" si="2"/>
        <v>7275.01</v>
      </c>
      <c r="M9" s="9"/>
      <c r="N9" s="9"/>
      <c r="O9" s="9">
        <f>SUM(Table1[[#This Row],[DID MRCs]:[Channels MRCs]])</f>
        <v>0</v>
      </c>
    </row>
    <row r="10" spans="1:15" ht="16.5" x14ac:dyDescent="0.25">
      <c r="A10" s="11">
        <f t="shared" si="0"/>
        <v>2018</v>
      </c>
      <c r="B10" s="12">
        <v>2017</v>
      </c>
      <c r="C10" s="8">
        <v>0</v>
      </c>
      <c r="D10" s="8">
        <v>4950.5600000000004</v>
      </c>
      <c r="E10" s="8">
        <v>55.17</v>
      </c>
      <c r="F10" s="8">
        <v>0</v>
      </c>
      <c r="G10" s="8">
        <f t="shared" si="1"/>
        <v>5005.7300000000005</v>
      </c>
      <c r="H10" s="8">
        <v>0</v>
      </c>
      <c r="I10" s="8">
        <v>0</v>
      </c>
      <c r="J10" s="8">
        <v>21907.08</v>
      </c>
      <c r="K10" s="8">
        <v>0</v>
      </c>
      <c r="L10" s="8">
        <f t="shared" si="2"/>
        <v>21907.08</v>
      </c>
      <c r="M10" s="9"/>
      <c r="N10" s="9"/>
      <c r="O10" s="9">
        <f>SUM(Table1[[#This Row],[DID MRCs]:[Channels MRCs]])</f>
        <v>0</v>
      </c>
    </row>
    <row r="11" spans="1:15" ht="16.5" x14ac:dyDescent="0.25">
      <c r="A11" s="11">
        <f t="shared" si="0"/>
        <v>2017</v>
      </c>
      <c r="B11" s="12">
        <v>2016</v>
      </c>
      <c r="C11" s="8">
        <v>0</v>
      </c>
      <c r="D11" s="8">
        <v>1254.1300000000001</v>
      </c>
      <c r="E11" s="8">
        <v>0</v>
      </c>
      <c r="F11" s="8">
        <v>0</v>
      </c>
      <c r="G11" s="8">
        <f t="shared" si="1"/>
        <v>1254.1300000000001</v>
      </c>
      <c r="H11" s="8">
        <v>0</v>
      </c>
      <c r="I11" s="8">
        <v>0</v>
      </c>
      <c r="J11" s="8">
        <v>0</v>
      </c>
      <c r="K11" s="8">
        <v>0</v>
      </c>
      <c r="L11" s="8">
        <f t="shared" si="2"/>
        <v>0</v>
      </c>
      <c r="M11" s="9"/>
      <c r="N11" s="9"/>
      <c r="O11" s="9">
        <f>SUM(Table1[[#This Row],[DID MRCs]:[Channels MRCs]])</f>
        <v>0</v>
      </c>
    </row>
    <row r="12" spans="1:15" s="19" customFormat="1" ht="49.5" x14ac:dyDescent="0.25">
      <c r="A12" s="15"/>
      <c r="B12" s="16"/>
      <c r="C12" s="17"/>
      <c r="D12" s="17"/>
      <c r="E12" s="17"/>
      <c r="F12" s="17"/>
      <c r="G12" s="18" t="s">
        <v>28</v>
      </c>
      <c r="H12" s="17"/>
      <c r="I12" s="17"/>
      <c r="J12" s="17"/>
      <c r="K12" s="17"/>
      <c r="L12" s="17">
        <f>SUM(H12:K12)</f>
        <v>0</v>
      </c>
      <c r="M12" s="17"/>
      <c r="N12" s="18"/>
      <c r="O12" s="18">
        <f>SUM(Table1[[#This Row],[DID MRCs]:[Channels MRCs]])</f>
        <v>0</v>
      </c>
    </row>
  </sheetData>
  <phoneticPr fontId="7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3CC8B-F77F-422E-83F0-B985864D2396}">
  <dimension ref="A1:D11"/>
  <sheetViews>
    <sheetView workbookViewId="0">
      <selection activeCell="A13" sqref="A13"/>
    </sheetView>
  </sheetViews>
  <sheetFormatPr defaultColWidth="41.140625" defaultRowHeight="15" x14ac:dyDescent="0.25"/>
  <cols>
    <col min="3" max="3" width="71.28515625" customWidth="1"/>
    <col min="4" max="4" width="89.85546875" customWidth="1"/>
  </cols>
  <sheetData>
    <row r="1" spans="1:4" x14ac:dyDescent="0.25">
      <c r="A1" s="10" t="s">
        <v>10</v>
      </c>
      <c r="B1" s="10" t="s">
        <v>17</v>
      </c>
      <c r="C1" s="10" t="s">
        <v>27</v>
      </c>
      <c r="D1" s="10" t="s">
        <v>11</v>
      </c>
    </row>
    <row r="2" spans="1:4" x14ac:dyDescent="0.25">
      <c r="A2" s="7" t="s">
        <v>0</v>
      </c>
      <c r="B2" s="7">
        <v>414.2</v>
      </c>
      <c r="C2" t="s">
        <v>25</v>
      </c>
      <c r="D2" s="7" t="s">
        <v>12</v>
      </c>
    </row>
    <row r="3" spans="1:4" x14ac:dyDescent="0.25">
      <c r="A3" s="7" t="s">
        <v>6</v>
      </c>
      <c r="B3" s="7">
        <v>412</v>
      </c>
      <c r="C3" t="s">
        <v>26</v>
      </c>
      <c r="D3" s="7" t="s">
        <v>13</v>
      </c>
    </row>
    <row r="4" spans="1:4" x14ac:dyDescent="0.25">
      <c r="A4" s="7" t="s">
        <v>1</v>
      </c>
      <c r="B4" s="7">
        <v>414.2</v>
      </c>
      <c r="C4" t="s">
        <v>25</v>
      </c>
      <c r="D4" s="7" t="s">
        <v>12</v>
      </c>
    </row>
    <row r="5" spans="1:4" x14ac:dyDescent="0.25">
      <c r="A5" s="7" t="s">
        <v>7</v>
      </c>
      <c r="B5" s="7">
        <v>412</v>
      </c>
      <c r="C5" t="s">
        <v>26</v>
      </c>
      <c r="D5" s="7" t="s">
        <v>13</v>
      </c>
    </row>
    <row r="6" spans="1:4" x14ac:dyDescent="0.25">
      <c r="A6" s="7" t="s">
        <v>2</v>
      </c>
      <c r="B6" s="7">
        <v>414.2</v>
      </c>
      <c r="C6" t="s">
        <v>25</v>
      </c>
      <c r="D6" s="7" t="s">
        <v>14</v>
      </c>
    </row>
    <row r="7" spans="1:4" x14ac:dyDescent="0.25">
      <c r="A7" s="7" t="s">
        <v>8</v>
      </c>
      <c r="B7" s="7">
        <v>412</v>
      </c>
      <c r="C7" t="s">
        <v>26</v>
      </c>
      <c r="D7" s="7" t="s">
        <v>15</v>
      </c>
    </row>
    <row r="8" spans="1:4" x14ac:dyDescent="0.25">
      <c r="A8" s="7" t="s">
        <v>3</v>
      </c>
      <c r="B8" s="7">
        <v>414.2</v>
      </c>
      <c r="C8" t="s">
        <v>25</v>
      </c>
      <c r="D8" s="7" t="s">
        <v>14</v>
      </c>
    </row>
    <row r="9" spans="1:4" x14ac:dyDescent="0.25">
      <c r="A9" s="7" t="s">
        <v>4</v>
      </c>
      <c r="B9" s="7">
        <v>414.2</v>
      </c>
      <c r="C9" t="s">
        <v>25</v>
      </c>
      <c r="D9" s="7" t="s">
        <v>16</v>
      </c>
    </row>
    <row r="10" spans="1:4" x14ac:dyDescent="0.25">
      <c r="A10" s="7" t="s">
        <v>20</v>
      </c>
      <c r="B10" s="7">
        <v>404.5</v>
      </c>
      <c r="C10" s="7" t="s">
        <v>24</v>
      </c>
    </row>
    <row r="11" spans="1:4" x14ac:dyDescent="0.25">
      <c r="A11" s="7" t="s">
        <v>23</v>
      </c>
      <c r="B11" s="7">
        <v>404.5</v>
      </c>
      <c r="C11" s="7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Gross Billed Bucket Tabulation</vt:lpstr>
      <vt:lpstr>Bucket Reasoning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Hannah</dc:creator>
  <cp:lastModifiedBy>Justin Hannah</cp:lastModifiedBy>
  <dcterms:created xsi:type="dcterms:W3CDTF">2025-07-08T16:48:47Z</dcterms:created>
  <dcterms:modified xsi:type="dcterms:W3CDTF">2025-07-31T19:54:45Z</dcterms:modified>
</cp:coreProperties>
</file>